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8EA6D595-50D0-44F6-B3DA-0CFB86E51678}" xr6:coauthVersionLast="47" xr6:coauthVersionMax="47" xr10:uidLastSave="{00000000-0000-0000-0000-000000000000}"/>
  <bookViews>
    <workbookView xWindow="-120" yWindow="-120" windowWidth="38640" windowHeight="15840" xr2:uid="{AE69BBE8-F709-4C40-8424-37F1286E231E}"/>
  </bookViews>
  <sheets>
    <sheet name="Усил 1_4 " sheetId="1" r:id="rId1"/>
  </sheets>
  <definedNames>
    <definedName name="Z_34DE7953_6351_4043_AF0F_B57C163275A5_.wvu.PrintArea" localSheetId="0" hidden="1">'Усил 1_4 '!$A$1:$G$97</definedName>
    <definedName name="Z_34DE7953_6351_4043_AF0F_B57C163275A5_.wvu.Rows" localSheetId="0" hidden="1">'Усил 1_4 '!$25:$25,'Усил 1_4 '!$77:$82</definedName>
    <definedName name="Z_70B5A381_0726_4FFC_AC17_C39805B22ABF_.wvu.PrintArea" localSheetId="0" hidden="1">'Усил 1_4 '!$A$1:$G$97</definedName>
    <definedName name="Z_70B5A381_0726_4FFC_AC17_C39805B22ABF_.wvu.Rows" localSheetId="0" hidden="1">'Усил 1_4 '!$25:$25,'Усил 1_4 '!$77:$82</definedName>
    <definedName name="Z_7CE7353B_D7FE_4E0F_A5FD_2886423156B2_.wvu.PrintArea" localSheetId="0" hidden="1">'Усил 1_4 '!$A$1:$G$97</definedName>
    <definedName name="Z_7CE7353B_D7FE_4E0F_A5FD_2886423156B2_.wvu.Rows" localSheetId="0" hidden="1">'Усил 1_4 '!$25:$25,'Усил 1_4 '!$77:$82</definedName>
    <definedName name="_xlnm.Print_Area" localSheetId="0">'Усил 1_4 '!$A$1:$G$97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87" i="1"/>
  <c r="D81" i="1"/>
  <c r="G25" i="1" s="1"/>
  <c r="D75" i="1"/>
  <c r="C34" i="1"/>
  <c r="F26" i="1"/>
  <c r="E26" i="1"/>
  <c r="F25" i="1"/>
  <c r="E25" i="1"/>
  <c r="F24" i="1"/>
  <c r="E24" i="1"/>
  <c r="F23" i="1"/>
  <c r="E23" i="1"/>
  <c r="D63" i="1" l="1"/>
  <c r="E40" i="1" s="1"/>
  <c r="E86" i="1"/>
</calcChain>
</file>

<file path=xl/sharedStrings.xml><?xml version="1.0" encoding="utf-8"?>
<sst xmlns="http://schemas.openxmlformats.org/spreadsheetml/2006/main" count="127" uniqueCount="109">
  <si>
    <t>О Т Ч Е Т  о  выполнении договора управления</t>
  </si>
  <si>
    <t>АО "ДК Нижегородского района"</t>
  </si>
  <si>
    <t>за 2023 год</t>
  </si>
  <si>
    <t>ул.Усилова дом № 1/4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</si>
  <si>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</si>
  <si>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</si>
  <si>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</si>
  <si>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</si>
  <si>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</si>
  <si>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</si>
  <si>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</si>
  <si>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</si>
  <si>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</si>
  <si>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22.05.2023г.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</si>
  <si>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</si>
  <si>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</si>
  <si>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</si>
  <si>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</si>
  <si>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</si>
  <si>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</si>
  <si>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</si>
  <si>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</si>
  <si>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</si>
  <si>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</si>
  <si>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</si>
  <si>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</si>
  <si>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</si>
  <si>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</si>
  <si>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</si>
  <si>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</si>
  <si>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</si>
  <si>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</si>
  <si>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</si>
  <si>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</si>
  <si>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</si>
  <si>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</si>
  <si>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</si>
  <si>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</si>
  <si>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</si>
  <si>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</si>
  <si>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</si>
  <si>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</si>
  <si>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</si>
  <si>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</si>
  <si>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</si>
  <si>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</si>
  <si>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</si>
  <si>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</si>
  <si>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</si>
  <si>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</si>
  <si>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</si>
  <si>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</si>
  <si>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</si>
  <si>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</si>
  <si>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</si>
  <si>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</si>
  <si>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</si>
  <si>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</si>
  <si>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</si>
  <si>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</si>
  <si>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</si>
  <si>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</si>
  <si>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</si>
  <si>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</si>
  <si>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</si>
  <si>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</si>
  <si>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</si>
  <si>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</si>
  <si>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</si>
  <si>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 /ООО "Форест МН"/ООО "Логгерс"</t>
  </si>
  <si>
    <t>Прочие работы по благоустройству</t>
  </si>
  <si>
    <t>ИП Ким</t>
  </si>
  <si>
    <t>Уборка придомовой территории:  уборка мусора из контейнерных площадок, уборка территории</t>
  </si>
  <si>
    <t>Уборка лестничных клеток</t>
  </si>
  <si>
    <t>ИП Ким/ООО "Нижегородская коммунальная компания"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</si>
  <si>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</si>
  <si>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</si>
  <si>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</si>
  <si>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</si>
  <si>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</si>
  <si>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</si>
  <si>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</si>
  <si>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</si>
  <si>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</si>
  <si>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</si>
  <si>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</si>
  <si>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</si>
  <si>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</si>
  <si>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Лифты -- Восстановительный ремонт лифта -- п.3 - замена частотного преобразователя лифта</t>
  </si>
  <si>
    <t>Февраль 2023 г.</t>
  </si>
  <si>
    <t>ЛИФТТЕХРЕМОНТ</t>
  </si>
  <si>
    <t>Водоотведение -- Замена канализационного стояка -- кухонного стояка - кв.32,36</t>
  </si>
  <si>
    <t>КОМФОРТИС АО</t>
  </si>
  <si>
    <t>Прочие работы -- Установка конвектора -- кв.9</t>
  </si>
  <si>
    <t>Октябрь 2023 г.</t>
  </si>
  <si>
    <t>Водоотведение -- Замена канализационного стояка -- п.2</t>
  </si>
  <si>
    <t>Декабрь 2023 г.</t>
  </si>
  <si>
    <t>Прочие работы -- п.1</t>
  </si>
  <si>
    <t>Итого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</si>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</sst>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7" fillId="0" borderId="7" xfId="1" applyFont="1" applyFill="1" applyBorder="1" applyAlignment="1">
      <alignment horizontal="fill" vertical="center"/>
    </xf>
    <xf numFmtId="164" fontId="17" fillId="0" borderId="8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164" fontId="9" fillId="0" borderId="18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justify" vertical="top"/>
    </xf>
    <xf numFmtId="164" fontId="20" fillId="0" borderId="19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2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3" xfId="0" applyFont="1" applyBorder="1" applyAlignment="1">
      <alignment horizontal="justify" vertical="top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/>
    </xf>
    <xf numFmtId="0" fontId="16" fillId="0" borderId="18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29" xfId="0" applyFont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8" xfId="0" applyFont="1" applyBorder="1" applyAlignment="1">
      <alignment horizontal="justify" vertical="center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2" xfId="1" applyFont="1" applyFill="1" applyBorder="1" applyAlignment="1">
      <alignment horizontal="justify" vertical="center"/>
    </xf>
    <xf numFmtId="0" fontId="16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1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2" applyNumberFormat="1" applyFont="1" applyFill="1" applyBorder="1" applyAlignment="1" applyProtection="1">
      <alignment horizontal="center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164" fontId="3" fillId="0" borderId="18" xfId="1" applyFont="1" applyFill="1" applyBorder="1" applyAlignment="1">
      <alignment horizontal="left" vertical="top"/>
    </xf>
    <xf numFmtId="164" fontId="28" fillId="0" borderId="18" xfId="1" applyFont="1" applyFill="1" applyBorder="1" applyAlignment="1">
      <alignment horizontal="center" vertical="top"/>
    </xf>
    <xf numFmtId="164" fontId="3" fillId="0" borderId="19" xfId="1" applyFont="1" applyFill="1" applyBorder="1" applyAlignment="1">
      <alignment vertical="top"/>
    </xf>
    <xf numFmtId="164" fontId="3" fillId="0" borderId="0" xfId="1" applyFont="1" applyFill="1" applyAlignment="1">
      <alignment horizontal="left"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8" xfId="0" applyFont="1" applyBorder="1" applyAlignment="1">
      <alignment horizontal="justify" vertical="top"/>
    </xf>
    <xf numFmtId="0" fontId="3" fillId="0" borderId="35" xfId="0" applyFont="1" applyBorder="1" applyAlignment="1">
      <alignment horizontal="justify" vertical="top"/>
    </xf>
    <xf numFmtId="0" fontId="3" fillId="0" borderId="19" xfId="0" applyFont="1" applyBorder="1" applyAlignment="1">
      <alignment horizontal="center"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justify" vertical="top"/>
    </xf>
    <xf numFmtId="0" fontId="3" fillId="0" borderId="35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35" xfId="0" applyFont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CC7-EA38-4217-A86F-5B75F6A15908}">
  <sheetPr>
    <tabColor rgb="FFFFFF00"/>
  </sheetPr>
  <dimension ref="A2:P435"/>
  <sheetViews>
    <sheetView tabSelected="1" view="pageBreakPreview" zoomScale="90" zoomScaleSheetLayoutView="90" workbookViewId="0">
      <selection activeCell="G26" sqref="G26"/>
    </sheetView>
  </sheetViews>
  <sheetFormatPr defaultColWidth="9.140625" defaultRowHeight="16.5" x14ac:dyDescent="0.3"/>
  <cols>
    <col min="1" max="1" width="21" style="2" customWidth="1"/>
    <col min="2" max="2" width="20.85546875" style="2" customWidth="1"/>
    <col min="3" max="3" width="15.7109375" style="2" customWidth="1"/>
    <col min="4" max="4" width="16.5703125" style="2" customWidth="1"/>
    <col min="5" max="5" width="21" style="2" customWidth="1"/>
    <col min="6" max="6" width="16" style="2" bestFit="1" customWidth="1"/>
    <col min="7" max="7" width="19.28515625" style="2" customWidth="1"/>
    <col min="8" max="8" width="13.1406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3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1980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5852.9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13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14</v>
      </c>
      <c r="P15" s="18"/>
    </row>
    <row r="16" spans="1:16" x14ac:dyDescent="0.3">
      <c r="A16" s="2" t="s">
        <v>15</v>
      </c>
      <c r="O16" s="18"/>
      <c r="P16" s="18"/>
    </row>
    <row r="17" spans="1:16" x14ac:dyDescent="0.3"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3"/>
      <c r="F21" s="21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24</v>
      </c>
      <c r="C22" s="32" t="s">
        <v>24</v>
      </c>
      <c r="D22" s="32" t="s">
        <v>25</v>
      </c>
      <c r="E22" s="32" t="s">
        <v>26</v>
      </c>
      <c r="F22" s="32" t="s">
        <v>27</v>
      </c>
      <c r="G22" s="33" t="s">
        <v>28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29</v>
      </c>
      <c r="B23" s="35">
        <v>1189827.3500000001</v>
      </c>
      <c r="C23" s="35">
        <v>1280860.5900000001</v>
      </c>
      <c r="D23" s="35">
        <v>232235.11501987721</v>
      </c>
      <c r="E23" s="35">
        <f>B23-C23</f>
        <v>-91033.239999999991</v>
      </c>
      <c r="F23" s="35">
        <f>D23+B23-C23</f>
        <v>141201.87501987722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30</v>
      </c>
      <c r="B24" s="38">
        <v>885214.26</v>
      </c>
      <c r="C24" s="38">
        <v>859497.66</v>
      </c>
      <c r="D24" s="38">
        <v>54759.619999999995</v>
      </c>
      <c r="E24" s="38">
        <f>B24-C24</f>
        <v>25716.599999999977</v>
      </c>
      <c r="F24" s="38">
        <f>D24+B24-C24</f>
        <v>80476.219999999972</v>
      </c>
      <c r="G24" s="39">
        <f>C24-D75</f>
        <v>733295.96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31</v>
      </c>
      <c r="B25" s="38"/>
      <c r="C25" s="38"/>
      <c r="D25" s="38">
        <v>2389.880000000001</v>
      </c>
      <c r="E25" s="38">
        <f>B25-C25</f>
        <v>0</v>
      </c>
      <c r="F25" s="38">
        <f>D25+B25-C25</f>
        <v>2389.880000000001</v>
      </c>
      <c r="G25" s="39">
        <f>C25-D81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 x14ac:dyDescent="0.3">
      <c r="A26" s="40" t="s">
        <v>32</v>
      </c>
      <c r="B26" s="41">
        <v>150582.66</v>
      </c>
      <c r="C26" s="41">
        <v>156773.60999999999</v>
      </c>
      <c r="D26" s="41">
        <v>13872.384980121948</v>
      </c>
      <c r="E26" s="41">
        <f>B26-C26</f>
        <v>-6190.9499999999825</v>
      </c>
      <c r="F26" s="41">
        <f>D26+B26-C26</f>
        <v>7681.4349801219651</v>
      </c>
      <c r="G26" s="42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3" t="s">
        <v>33</v>
      </c>
      <c r="B27" s="43"/>
      <c r="C27" s="43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4"/>
      <c r="B28" s="44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2" customFormat="1" x14ac:dyDescent="0.25">
      <c r="A29" s="46" t="s">
        <v>34</v>
      </c>
      <c r="B29" s="46"/>
      <c r="C29" s="46"/>
      <c r="D29" s="46"/>
      <c r="E29" s="46"/>
      <c r="F29" s="46"/>
      <c r="G29" s="46"/>
      <c r="H29" s="47"/>
      <c r="I29" s="48"/>
      <c r="J29" s="49"/>
      <c r="K29" s="49"/>
      <c r="L29" s="50"/>
      <c r="M29" s="51"/>
      <c r="N29" s="51"/>
      <c r="O29" s="49"/>
      <c r="P29" s="49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3" t="s">
        <v>35</v>
      </c>
      <c r="B31" s="54" t="s">
        <v>36</v>
      </c>
      <c r="C31" s="54" t="s">
        <v>37</v>
      </c>
      <c r="D31" s="55" t="s">
        <v>38</v>
      </c>
      <c r="E31" s="56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25.5" x14ac:dyDescent="0.25">
      <c r="A32" s="57" t="s">
        <v>40</v>
      </c>
      <c r="B32" s="58" t="s">
        <v>41</v>
      </c>
      <c r="C32" s="59">
        <v>8255.7800000000007</v>
      </c>
      <c r="D32" s="60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72" customFormat="1" ht="26.25" thickBot="1" x14ac:dyDescent="0.3">
      <c r="A33" s="64" t="s">
        <v>42</v>
      </c>
      <c r="B33" s="65" t="s">
        <v>43</v>
      </c>
      <c r="C33" s="66">
        <v>11633.27</v>
      </c>
      <c r="D33" s="67">
        <v>0</v>
      </c>
      <c r="E33" s="68">
        <v>0</v>
      </c>
      <c r="F33" s="69"/>
      <c r="G33" s="69"/>
      <c r="H33" s="69"/>
      <c r="I33" s="70"/>
      <c r="J33" s="28"/>
      <c r="K33" s="28"/>
      <c r="L33" s="28"/>
      <c r="M33" s="71"/>
      <c r="N33" s="71"/>
      <c r="O33" s="28"/>
      <c r="P33" s="28"/>
    </row>
    <row r="34" spans="1:16" s="63" customFormat="1" ht="17.25" thickBot="1" x14ac:dyDescent="0.3">
      <c r="A34" s="73" t="s">
        <v>44</v>
      </c>
      <c r="B34" s="74"/>
      <c r="C34" s="75">
        <f>SUM(C32:C33)</f>
        <v>19889.050000000003</v>
      </c>
      <c r="D34" s="76"/>
      <c r="E34" s="77">
        <v>0</v>
      </c>
      <c r="F34" s="62"/>
      <c r="G34" s="62"/>
      <c r="H34" s="62"/>
      <c r="I34" s="62"/>
      <c r="L34" s="72"/>
      <c r="M34" s="78"/>
      <c r="N34" s="78"/>
    </row>
    <row r="35" spans="1:16" s="63" customFormat="1" ht="12.75" x14ac:dyDescent="0.25">
      <c r="A35" s="79"/>
      <c r="B35" s="62"/>
      <c r="C35" s="62"/>
      <c r="D35" s="62"/>
      <c r="E35" s="80"/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 x14ac:dyDescent="0.25">
      <c r="A36" s="81" t="s">
        <v>45</v>
      </c>
      <c r="B36" s="81"/>
      <c r="C36" s="81"/>
      <c r="D36" s="81"/>
      <c r="E36" s="81"/>
      <c r="F36" s="81"/>
      <c r="G36" s="81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x14ac:dyDescent="0.25">
      <c r="A37" s="25"/>
      <c r="B37" s="25"/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37.5" customHeight="1" x14ac:dyDescent="0.3">
      <c r="A38" s="82" t="s">
        <v>46</v>
      </c>
      <c r="B38" s="82"/>
      <c r="C38" s="82"/>
      <c r="D38" s="82"/>
      <c r="E38" s="82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25"/>
      <c r="B39" s="25"/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83" t="s">
        <v>47</v>
      </c>
      <c r="B40" s="83"/>
      <c r="C40" s="83"/>
      <c r="D40" s="83"/>
      <c r="E40" s="84">
        <f>D42+D55+D61+D63</f>
        <v>2269988.73</v>
      </c>
      <c r="F40" s="25"/>
      <c r="G40" s="25"/>
      <c r="H40" s="45"/>
      <c r="I40" s="26"/>
      <c r="J40" s="85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44"/>
      <c r="B41" s="44"/>
      <c r="C41" s="44"/>
      <c r="D41" s="44"/>
      <c r="E41" s="44"/>
      <c r="F41" s="25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 x14ac:dyDescent="0.3">
      <c r="A42" s="86" t="s">
        <v>48</v>
      </c>
      <c r="B42" s="87"/>
      <c r="C42" s="87"/>
      <c r="D42" s="88">
        <v>1207756.46</v>
      </c>
      <c r="E42" s="89"/>
      <c r="F42" s="25"/>
      <c r="G42" s="25"/>
      <c r="H42" s="25"/>
      <c r="L42" s="90"/>
      <c r="M42" s="91"/>
      <c r="N42" s="91"/>
    </row>
    <row r="43" spans="1:16" s="30" customFormat="1" ht="72" customHeight="1" x14ac:dyDescent="0.25">
      <c r="A43" s="92" t="s">
        <v>49</v>
      </c>
      <c r="B43" s="93"/>
      <c r="C43" s="94"/>
      <c r="D43" s="95" t="s">
        <v>50</v>
      </c>
      <c r="E43" s="96"/>
      <c r="F43" s="25"/>
      <c r="G43" s="25"/>
      <c r="H43" s="25"/>
      <c r="L43" s="90"/>
      <c r="M43" s="91"/>
      <c r="N43" s="91"/>
    </row>
    <row r="44" spans="1:16" s="30" customFormat="1" ht="45" customHeight="1" x14ac:dyDescent="0.25">
      <c r="A44" s="97" t="s">
        <v>51</v>
      </c>
      <c r="B44" s="98"/>
      <c r="C44" s="99"/>
      <c r="D44" s="100" t="s">
        <v>50</v>
      </c>
      <c r="E44" s="101"/>
      <c r="F44" s="25"/>
      <c r="G44" s="25"/>
      <c r="H44" s="25"/>
      <c r="L44" s="90"/>
      <c r="M44" s="91"/>
      <c r="N44" s="91"/>
    </row>
    <row r="45" spans="1:16" s="30" customFormat="1" ht="43.5" customHeight="1" x14ac:dyDescent="0.25">
      <c r="A45" s="97" t="s">
        <v>52</v>
      </c>
      <c r="B45" s="98"/>
      <c r="C45" s="99"/>
      <c r="D45" s="100" t="s">
        <v>50</v>
      </c>
      <c r="E45" s="101"/>
      <c r="F45" s="25"/>
      <c r="G45" s="25"/>
      <c r="H45" s="25"/>
      <c r="L45" s="90"/>
      <c r="M45" s="91"/>
      <c r="N45" s="91"/>
    </row>
    <row r="46" spans="1:16" s="30" customFormat="1" ht="41.25" customHeight="1" x14ac:dyDescent="0.25">
      <c r="A46" s="97" t="s">
        <v>53</v>
      </c>
      <c r="B46" s="98"/>
      <c r="C46" s="99"/>
      <c r="D46" s="102" t="s">
        <v>54</v>
      </c>
      <c r="E46" s="103"/>
      <c r="F46" s="25"/>
      <c r="G46" s="25"/>
      <c r="H46" s="25"/>
      <c r="L46" s="90"/>
      <c r="M46" s="91"/>
      <c r="N46" s="91"/>
    </row>
    <row r="47" spans="1:16" s="30" customFormat="1" ht="30.75" customHeight="1" x14ac:dyDescent="0.25">
      <c r="A47" s="97" t="s">
        <v>55</v>
      </c>
      <c r="B47" s="98"/>
      <c r="C47" s="99"/>
      <c r="D47" s="104" t="s">
        <v>56</v>
      </c>
      <c r="E47" s="105"/>
      <c r="F47" s="25"/>
      <c r="G47" s="25"/>
      <c r="H47" s="25"/>
      <c r="L47" s="90"/>
      <c r="M47" s="91"/>
      <c r="N47" s="91"/>
    </row>
    <row r="48" spans="1:16" s="30" customFormat="1" ht="51" customHeight="1" x14ac:dyDescent="0.25">
      <c r="A48" s="97" t="s">
        <v>57</v>
      </c>
      <c r="B48" s="98"/>
      <c r="C48" s="99"/>
      <c r="D48" s="106" t="s">
        <v>58</v>
      </c>
      <c r="E48" s="107"/>
      <c r="F48" s="25"/>
      <c r="G48" s="25"/>
      <c r="H48" s="25"/>
      <c r="L48" s="90"/>
      <c r="M48" s="91"/>
      <c r="N48" s="91"/>
    </row>
    <row r="49" spans="1:16" s="30" customFormat="1" ht="54" customHeight="1" x14ac:dyDescent="0.25">
      <c r="A49" s="108" t="s">
        <v>59</v>
      </c>
      <c r="B49" s="109"/>
      <c r="C49" s="110"/>
      <c r="D49" s="100" t="s">
        <v>50</v>
      </c>
      <c r="E49" s="101"/>
      <c r="F49" s="25"/>
      <c r="G49" s="25"/>
      <c r="H49" s="25"/>
      <c r="L49" s="90"/>
      <c r="M49" s="91"/>
      <c r="N49" s="91"/>
    </row>
    <row r="50" spans="1:16" s="30" customFormat="1" ht="54" customHeight="1" x14ac:dyDescent="0.25">
      <c r="A50" s="111" t="s">
        <v>60</v>
      </c>
      <c r="B50" s="112"/>
      <c r="C50" s="112"/>
      <c r="D50" s="113" t="s">
        <v>61</v>
      </c>
      <c r="E50" s="114"/>
      <c r="F50" s="25"/>
      <c r="G50" s="25"/>
      <c r="H50" s="25"/>
      <c r="L50" s="90"/>
      <c r="M50" s="91"/>
      <c r="N50" s="91"/>
    </row>
    <row r="51" spans="1:16" s="30" customFormat="1" ht="49.5" customHeight="1" x14ac:dyDescent="0.25">
      <c r="A51" s="108" t="s">
        <v>62</v>
      </c>
      <c r="B51" s="109"/>
      <c r="C51" s="110"/>
      <c r="D51" s="100" t="s">
        <v>50</v>
      </c>
      <c r="E51" s="101"/>
      <c r="F51" s="25"/>
      <c r="G51" s="25"/>
      <c r="H51" s="25"/>
      <c r="L51" s="90"/>
      <c r="M51" s="91"/>
      <c r="N51" s="91"/>
    </row>
    <row r="52" spans="1:16" s="30" customFormat="1" ht="18.75" hidden="1" customHeight="1" x14ac:dyDescent="0.25">
      <c r="A52" s="115" t="s">
        <v>63</v>
      </c>
      <c r="B52" s="116"/>
      <c r="C52" s="117"/>
      <c r="D52" s="102"/>
      <c r="E52" s="103"/>
      <c r="F52" s="25"/>
      <c r="G52" s="25"/>
      <c r="H52" s="25"/>
      <c r="L52" s="90"/>
      <c r="M52" s="91"/>
      <c r="N52" s="91"/>
    </row>
    <row r="53" spans="1:16" s="30" customFormat="1" ht="22.5" customHeight="1" x14ac:dyDescent="0.25">
      <c r="A53" s="115" t="s">
        <v>64</v>
      </c>
      <c r="B53" s="116"/>
      <c r="C53" s="117"/>
      <c r="D53" s="100" t="s">
        <v>50</v>
      </c>
      <c r="E53" s="101"/>
      <c r="F53" s="25"/>
      <c r="G53" s="25"/>
      <c r="H53" s="25"/>
      <c r="L53" s="90"/>
      <c r="M53" s="91"/>
      <c r="N53" s="91"/>
    </row>
    <row r="54" spans="1:16" s="30" customFormat="1" ht="17.25" thickBot="1" x14ac:dyDescent="0.3">
      <c r="A54" s="118" t="s">
        <v>65</v>
      </c>
      <c r="B54" s="119"/>
      <c r="C54" s="120"/>
      <c r="D54" s="121" t="s">
        <v>66</v>
      </c>
      <c r="E54" s="122"/>
      <c r="F54" s="25"/>
      <c r="G54" s="25"/>
      <c r="H54" s="25"/>
      <c r="L54" s="90"/>
      <c r="M54" s="91"/>
      <c r="N54" s="91"/>
    </row>
    <row r="55" spans="1:16" s="30" customFormat="1" ht="17.25" thickBot="1" x14ac:dyDescent="0.3">
      <c r="A55" s="123" t="s">
        <v>67</v>
      </c>
      <c r="B55" s="124"/>
      <c r="C55" s="125"/>
      <c r="D55" s="126">
        <v>779906.86</v>
      </c>
      <c r="E55" s="127"/>
      <c r="F55" s="25"/>
      <c r="G55" s="25"/>
      <c r="H55" s="25"/>
      <c r="L55" s="90"/>
      <c r="M55" s="91"/>
      <c r="N55" s="91"/>
    </row>
    <row r="56" spans="1:16" s="30" customFormat="1" x14ac:dyDescent="0.25">
      <c r="A56" s="128" t="s">
        <v>68</v>
      </c>
      <c r="B56" s="129"/>
      <c r="C56" s="130"/>
      <c r="D56" s="131" t="s">
        <v>69</v>
      </c>
      <c r="E56" s="132"/>
      <c r="F56" s="25"/>
      <c r="G56" s="25"/>
      <c r="H56" s="25"/>
      <c r="L56" s="90"/>
      <c r="M56" s="91"/>
      <c r="N56" s="91"/>
    </row>
    <row r="57" spans="1:16" s="30" customFormat="1" ht="60.75" customHeight="1" x14ac:dyDescent="0.25">
      <c r="A57" s="97"/>
      <c r="B57" s="98"/>
      <c r="C57" s="99"/>
      <c r="D57" s="133"/>
      <c r="E57" s="134"/>
      <c r="F57" s="25"/>
      <c r="G57" s="25"/>
      <c r="H57" s="25"/>
      <c r="L57" s="90"/>
      <c r="M57" s="91"/>
      <c r="N57" s="91"/>
    </row>
    <row r="58" spans="1:16" s="30" customFormat="1" x14ac:dyDescent="0.25">
      <c r="A58" s="115" t="s">
        <v>70</v>
      </c>
      <c r="B58" s="116"/>
      <c r="C58" s="117"/>
      <c r="D58" s="104" t="s">
        <v>71</v>
      </c>
      <c r="E58" s="105"/>
      <c r="F58" s="25"/>
      <c r="G58" s="25"/>
      <c r="H58" s="25"/>
      <c r="L58" s="90"/>
      <c r="M58" s="91"/>
      <c r="N58" s="91"/>
    </row>
    <row r="59" spans="1:16" s="30" customFormat="1" ht="36.75" customHeight="1" x14ac:dyDescent="0.25">
      <c r="A59" s="97" t="s">
        <v>72</v>
      </c>
      <c r="B59" s="98"/>
      <c r="C59" s="99"/>
      <c r="D59" s="104" t="s">
        <v>71</v>
      </c>
      <c r="E59" s="105"/>
      <c r="F59" s="25"/>
      <c r="G59" s="25"/>
      <c r="H59" s="25"/>
      <c r="L59" s="90"/>
      <c r="M59" s="91"/>
      <c r="N59" s="91"/>
    </row>
    <row r="60" spans="1:16" s="30" customFormat="1" ht="33" customHeight="1" thickBot="1" x14ac:dyDescent="0.3">
      <c r="A60" s="118" t="s">
        <v>73</v>
      </c>
      <c r="B60" s="119"/>
      <c r="C60" s="120"/>
      <c r="D60" s="135" t="s">
        <v>74</v>
      </c>
      <c r="E60" s="136"/>
      <c r="F60" s="25"/>
      <c r="G60" s="25"/>
      <c r="H60" s="25"/>
      <c r="L60" s="90"/>
      <c r="M60" s="91"/>
      <c r="N60" s="91"/>
    </row>
    <row r="61" spans="1:16" s="30" customFormat="1" ht="22.5" customHeight="1" thickBot="1" x14ac:dyDescent="0.3">
      <c r="A61" s="137" t="s">
        <v>75</v>
      </c>
      <c r="B61" s="138"/>
      <c r="C61" s="139"/>
      <c r="D61" s="126">
        <v>92232.960000000006</v>
      </c>
      <c r="E61" s="127"/>
      <c r="F61" s="25"/>
      <c r="G61" s="25"/>
      <c r="H61" s="25"/>
      <c r="L61" s="90"/>
      <c r="M61" s="91"/>
      <c r="N61" s="91"/>
    </row>
    <row r="62" spans="1:16" s="30" customFormat="1" ht="53.25" customHeight="1" thickBot="1" x14ac:dyDescent="0.3">
      <c r="A62" s="140" t="s">
        <v>76</v>
      </c>
      <c r="B62" s="141"/>
      <c r="C62" s="142"/>
      <c r="D62" s="95" t="s">
        <v>77</v>
      </c>
      <c r="E62" s="96"/>
      <c r="F62" s="25"/>
      <c r="G62" s="25"/>
      <c r="H62" s="25"/>
      <c r="L62" s="90"/>
      <c r="M62" s="91"/>
      <c r="N62" s="91"/>
    </row>
    <row r="63" spans="1:16" ht="17.25" thickBot="1" x14ac:dyDescent="0.35">
      <c r="A63" s="143" t="s">
        <v>78</v>
      </c>
      <c r="B63" s="144"/>
      <c r="C63" s="145"/>
      <c r="D63" s="146">
        <f>D64+D65</f>
        <v>190092.45</v>
      </c>
      <c r="E63" s="147"/>
      <c r="I63" s="2"/>
      <c r="J63" s="2"/>
      <c r="K63" s="2"/>
      <c r="L63" s="148"/>
      <c r="M63" s="149"/>
      <c r="N63" s="149"/>
      <c r="O63" s="2"/>
      <c r="P63" s="2"/>
    </row>
    <row r="64" spans="1:16" s="30" customFormat="1" ht="39.75" customHeight="1" x14ac:dyDescent="0.25">
      <c r="A64" s="128" t="s">
        <v>79</v>
      </c>
      <c r="B64" s="129"/>
      <c r="C64" s="130"/>
      <c r="D64" s="150">
        <v>41348.373480000002</v>
      </c>
      <c r="E64" s="151" t="s">
        <v>80</v>
      </c>
      <c r="F64" s="152"/>
      <c r="G64" s="25"/>
      <c r="H64" s="25"/>
      <c r="L64" s="90"/>
      <c r="M64" s="91"/>
      <c r="N64" s="91"/>
    </row>
    <row r="65" spans="1:16" s="30" customFormat="1" ht="83.25" customHeight="1" thickBot="1" x14ac:dyDescent="0.3">
      <c r="A65" s="153" t="s">
        <v>81</v>
      </c>
      <c r="B65" s="154"/>
      <c r="C65" s="155"/>
      <c r="D65" s="156">
        <v>148744.07652</v>
      </c>
      <c r="E65" s="157" t="s">
        <v>82</v>
      </c>
      <c r="F65" s="25"/>
      <c r="G65" s="25"/>
      <c r="H65" s="25"/>
      <c r="L65" s="90"/>
      <c r="M65" s="91"/>
      <c r="N65" s="91"/>
    </row>
    <row r="66" spans="1:16" s="30" customFormat="1" x14ac:dyDescent="0.25">
      <c r="A66" s="44"/>
      <c r="B66" s="44"/>
      <c r="C66" s="25"/>
      <c r="D66" s="25"/>
      <c r="E66" s="25"/>
      <c r="F66" s="25"/>
      <c r="G66" s="25"/>
      <c r="H66" s="25"/>
      <c r="I66" s="27"/>
      <c r="J66" s="27"/>
      <c r="K66" s="27"/>
      <c r="L66" s="28"/>
      <c r="M66" s="29"/>
      <c r="N66" s="29"/>
      <c r="O66" s="27"/>
      <c r="P66" s="27"/>
    </row>
    <row r="67" spans="1:16" s="30" customFormat="1" x14ac:dyDescent="0.25">
      <c r="A67" s="158" t="s">
        <v>83</v>
      </c>
      <c r="B67" s="158"/>
      <c r="C67" s="158"/>
      <c r="D67" s="158"/>
      <c r="E67" s="25"/>
      <c r="F67" s="158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17.25" thickBot="1" x14ac:dyDescent="0.3">
      <c r="A68" s="25"/>
      <c r="B68" s="25"/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3.75" thickBot="1" x14ac:dyDescent="0.3">
      <c r="A69" s="159" t="s">
        <v>84</v>
      </c>
      <c r="B69" s="160"/>
      <c r="C69" s="161" t="s">
        <v>85</v>
      </c>
      <c r="D69" s="161" t="s">
        <v>86</v>
      </c>
      <c r="E69" s="162" t="s">
        <v>87</v>
      </c>
      <c r="F69" s="25"/>
      <c r="G69" s="25"/>
      <c r="H69" s="26"/>
      <c r="I69" s="27"/>
      <c r="J69" s="27"/>
      <c r="K69" s="28"/>
      <c r="L69" s="29"/>
      <c r="M69" s="29"/>
      <c r="N69" s="27"/>
      <c r="O69" s="27"/>
    </row>
    <row r="70" spans="1:16" s="30" customFormat="1" ht="42.75" customHeight="1" x14ac:dyDescent="0.25">
      <c r="A70" s="163" t="s">
        <v>88</v>
      </c>
      <c r="B70" s="164"/>
      <c r="C70" s="165" t="s">
        <v>89</v>
      </c>
      <c r="D70" s="166">
        <v>96261.6</v>
      </c>
      <c r="E70" s="165" t="s">
        <v>90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33" customHeight="1" x14ac:dyDescent="0.25">
      <c r="A71" s="163" t="s">
        <v>91</v>
      </c>
      <c r="B71" s="164"/>
      <c r="C71" s="165" t="s">
        <v>89</v>
      </c>
      <c r="D71" s="166">
        <v>11753.15</v>
      </c>
      <c r="E71" s="165" t="s">
        <v>92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33" customHeight="1" x14ac:dyDescent="0.25">
      <c r="A72" s="163" t="s">
        <v>93</v>
      </c>
      <c r="B72" s="164"/>
      <c r="C72" s="165" t="s">
        <v>94</v>
      </c>
      <c r="D72" s="166">
        <v>7208.82</v>
      </c>
      <c r="E72" s="165" t="s">
        <v>92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33" customHeight="1" x14ac:dyDescent="0.25">
      <c r="A73" s="163" t="s">
        <v>95</v>
      </c>
      <c r="B73" s="164"/>
      <c r="C73" s="165" t="s">
        <v>96</v>
      </c>
      <c r="D73" s="166">
        <v>8608.07</v>
      </c>
      <c r="E73" s="165" t="s">
        <v>92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30" customFormat="1" ht="33" customHeight="1" thickBot="1" x14ac:dyDescent="0.3">
      <c r="A74" s="163" t="s">
        <v>97</v>
      </c>
      <c r="B74" s="164"/>
      <c r="C74" s="165" t="s">
        <v>96</v>
      </c>
      <c r="D74" s="166">
        <v>2370.06</v>
      </c>
      <c r="E74" s="165" t="s">
        <v>92</v>
      </c>
      <c r="F74" s="25"/>
      <c r="G74" s="25"/>
      <c r="H74" s="26"/>
      <c r="I74" s="27"/>
      <c r="J74" s="27"/>
      <c r="K74" s="28"/>
      <c r="L74" s="29"/>
      <c r="M74" s="29"/>
      <c r="N74" s="27"/>
      <c r="O74" s="27"/>
    </row>
    <row r="75" spans="1:16" s="175" customFormat="1" ht="17.25" thickBot="1" x14ac:dyDescent="0.3">
      <c r="A75" s="167" t="s">
        <v>98</v>
      </c>
      <c r="B75" s="168"/>
      <c r="C75" s="169"/>
      <c r="D75" s="170">
        <f>SUM(D70:D74)</f>
        <v>126201.70000000001</v>
      </c>
      <c r="E75" s="171"/>
      <c r="F75" s="172"/>
      <c r="G75" s="172"/>
      <c r="H75" s="173"/>
      <c r="I75" s="51"/>
      <c r="J75" s="51"/>
      <c r="K75" s="174"/>
      <c r="L75" s="51"/>
      <c r="M75" s="51"/>
      <c r="N75" s="51"/>
      <c r="O75" s="51"/>
    </row>
    <row r="76" spans="1:16" s="30" customFormat="1" x14ac:dyDescent="0.25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idden="1" x14ac:dyDescent="0.25">
      <c r="A77" s="176" t="s">
        <v>99</v>
      </c>
      <c r="B77" s="176"/>
      <c r="C77" s="176"/>
      <c r="D77" s="176"/>
      <c r="E77" s="176"/>
      <c r="F77" s="176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idden="1" x14ac:dyDescent="0.25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t="33.75" hidden="1" thickBot="1" x14ac:dyDescent="0.3">
      <c r="A79" s="177" t="s">
        <v>84</v>
      </c>
      <c r="B79" s="178"/>
      <c r="C79" s="179" t="s">
        <v>85</v>
      </c>
      <c r="D79" s="180" t="s">
        <v>86</v>
      </c>
      <c r="E79" s="177" t="s">
        <v>87</v>
      </c>
      <c r="F79" s="181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17.25" hidden="1" thickBot="1" x14ac:dyDescent="0.3">
      <c r="A80" s="182" t="s">
        <v>100</v>
      </c>
      <c r="B80" s="183"/>
      <c r="C80" s="179"/>
      <c r="D80" s="184">
        <v>0</v>
      </c>
      <c r="E80" s="185"/>
      <c r="F80" s="186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52" customFormat="1" ht="17.25" hidden="1" thickBot="1" x14ac:dyDescent="0.3">
      <c r="A81" s="182" t="s">
        <v>44</v>
      </c>
      <c r="B81" s="183"/>
      <c r="C81" s="187"/>
      <c r="D81" s="188">
        <f>SUM(D80)</f>
        <v>0</v>
      </c>
      <c r="E81" s="185"/>
      <c r="F81" s="186"/>
      <c r="G81" s="47"/>
      <c r="H81" s="47"/>
      <c r="I81" s="48"/>
      <c r="J81" s="49"/>
      <c r="K81" s="49"/>
      <c r="L81" s="50"/>
      <c r="M81" s="51"/>
      <c r="N81" s="51"/>
      <c r="O81" s="49"/>
      <c r="P81" s="49"/>
    </row>
    <row r="82" spans="1:16" s="30" customFormat="1" hidden="1" x14ac:dyDescent="0.25">
      <c r="A82" s="25"/>
      <c r="B82" s="25"/>
      <c r="C82" s="25"/>
      <c r="D82" s="189"/>
      <c r="E82" s="25"/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x14ac:dyDescent="0.25">
      <c r="A83" s="176" t="s">
        <v>101</v>
      </c>
      <c r="B83" s="176"/>
      <c r="C83" s="176"/>
      <c r="D83" s="176"/>
      <c r="E83" s="176"/>
      <c r="F83" s="176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25"/>
      <c r="B84" s="25"/>
      <c r="C84" s="25"/>
      <c r="D84" s="25"/>
      <c r="E84" s="25" t="s">
        <v>86</v>
      </c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46" t="s">
        <v>102</v>
      </c>
      <c r="B85" s="46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46" t="s">
        <v>103</v>
      </c>
      <c r="B86" s="46"/>
      <c r="C86" s="25"/>
      <c r="D86" s="25"/>
      <c r="E86" s="45">
        <f>D65</f>
        <v>148744.07652</v>
      </c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190" t="s">
        <v>104</v>
      </c>
      <c r="B87" s="190"/>
      <c r="C87" s="25"/>
      <c r="D87" s="25"/>
      <c r="E87" s="45">
        <f>C34*0.1</f>
        <v>1988.9050000000004</v>
      </c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25"/>
      <c r="B90" s="25"/>
      <c r="C90" s="25"/>
      <c r="D90" s="25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46" t="s">
        <v>105</v>
      </c>
      <c r="B91" s="46"/>
      <c r="C91" s="46"/>
      <c r="E91" s="25"/>
      <c r="F91" s="25" t="s">
        <v>106</v>
      </c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 t="s">
        <v>107</v>
      </c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 t="s">
        <v>108</v>
      </c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I163" s="27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I164" s="27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</sheetData>
  <mergeCells count="72">
    <mergeCell ref="A83:F83"/>
    <mergeCell ref="A85:B85"/>
    <mergeCell ref="A86:B86"/>
    <mergeCell ref="A91:C91"/>
    <mergeCell ref="A79:B79"/>
    <mergeCell ref="E79:F79"/>
    <mergeCell ref="A80:B80"/>
    <mergeCell ref="E80:F80"/>
    <mergeCell ref="A81:B81"/>
    <mergeCell ref="E81:F81"/>
    <mergeCell ref="A71:B71"/>
    <mergeCell ref="A72:B72"/>
    <mergeCell ref="A73:B73"/>
    <mergeCell ref="A74:B74"/>
    <mergeCell ref="A75:B75"/>
    <mergeCell ref="A77:F77"/>
    <mergeCell ref="A63:C63"/>
    <mergeCell ref="D63:E63"/>
    <mergeCell ref="A64:C64"/>
    <mergeCell ref="A65:C65"/>
    <mergeCell ref="A69:B69"/>
    <mergeCell ref="A70:B70"/>
    <mergeCell ref="A60:C60"/>
    <mergeCell ref="D60:E60"/>
    <mergeCell ref="A61:C61"/>
    <mergeCell ref="D61:E61"/>
    <mergeCell ref="A62:C62"/>
    <mergeCell ref="D62:E62"/>
    <mergeCell ref="A56:C57"/>
    <mergeCell ref="D56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6:G36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1_4 </vt:lpstr>
      <vt:lpstr>'Усил 1_4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2024-03-28T12:46:08Z</cp:lastPrinted>
  <dcterms:created xsi:type="dcterms:W3CDTF">2024-03-28T12:41:58Z</dcterms:created>
  <dcterms:modified xsi:type="dcterms:W3CDTF">2024-03-28T12:56:15Z</dcterms:modified>
</cp:coreProperties>
</file>